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bookViews>
    <workbookView xWindow="0" yWindow="0" windowWidth="15530" windowHeight="8150"/>
  </bookViews>
  <sheets>
    <sheet name="Liquidity ratios" sheetId="1" r:id="rId1"/>
    <sheet name="Solvency ratios" sheetId="2" r:id="rId2"/>
    <sheet name="Profitability ratio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3" l="1"/>
  <c r="C12" i="3"/>
  <c r="B12" i="3"/>
  <c r="B8" i="3"/>
  <c r="C4" i="3"/>
  <c r="B4" i="3"/>
  <c r="C12" i="2"/>
  <c r="B12" i="2"/>
  <c r="C8" i="2"/>
  <c r="B8" i="2"/>
  <c r="C4" i="2"/>
  <c r="B4" i="2"/>
  <c r="D14" i="1"/>
  <c r="C14" i="1"/>
  <c r="D10" i="1"/>
  <c r="C10" i="1"/>
  <c r="C6" i="1"/>
  <c r="D6" i="1"/>
</calcChain>
</file>

<file path=xl/sharedStrings.xml><?xml version="1.0" encoding="utf-8"?>
<sst xmlns="http://schemas.openxmlformats.org/spreadsheetml/2006/main" count="75" uniqueCount="34">
  <si>
    <t>Liquidity ratios = current ratio,cash ratio, quick ratio</t>
  </si>
  <si>
    <t xml:space="preserve">current ratio= current assets/current liabilities </t>
  </si>
  <si>
    <t>($12.9B/$14.4B)</t>
  </si>
  <si>
    <t xml:space="preserve"> (Cash Equivalents +Marktable Securities +Accounts Receivable)/ Current liabilities</t>
  </si>
  <si>
    <t xml:space="preserve">quick ratio= (current assets- invetory)/current liabilities </t>
  </si>
  <si>
    <t xml:space="preserve">cash ratio= (total cash assets)/current liabilities </t>
  </si>
  <si>
    <t xml:space="preserve">Total cash assets/current liabilities </t>
  </si>
  <si>
    <t>(1556/15014)</t>
  </si>
  <si>
    <t>2020</t>
  </si>
  <si>
    <t>2019</t>
  </si>
  <si>
    <t>$12.519B/$15.014B</t>
  </si>
  <si>
    <t>($1556+$632+$468)/$15014</t>
  </si>
  <si>
    <t>(3539/14487)</t>
  </si>
  <si>
    <t>2577/14487</t>
  </si>
  <si>
    <t>Debt to equity = Total debt / Shareholders’ investment</t>
  </si>
  <si>
    <t>11275/11297</t>
  </si>
  <si>
    <t>11499/11833</t>
  </si>
  <si>
    <t>Debt to capital = Total debt / Total capital</t>
  </si>
  <si>
    <t>11275/22572</t>
  </si>
  <si>
    <t>11499/23332</t>
  </si>
  <si>
    <t>Debt to assets = Total debt / Total asset</t>
  </si>
  <si>
    <t>11275/41290</t>
  </si>
  <si>
    <t>11499/42779</t>
  </si>
  <si>
    <t>Gross profit margin = 100 × (Gross margin / Sales)</t>
  </si>
  <si>
    <t>(100*(21134/74433))</t>
  </si>
  <si>
    <t>(100*(22266/77130))</t>
  </si>
  <si>
    <t>Operating profit margin = 100 × (Operating income/ Sales)</t>
  </si>
  <si>
    <t>(100*(4110/74433))</t>
  </si>
  <si>
    <t>(100*(4658/77130)</t>
  </si>
  <si>
    <t>Net profit margin = (100 × Net earnings/Sales)</t>
  </si>
  <si>
    <t>(100*(2937/744330)</t>
  </si>
  <si>
    <t>(100*(3281/77130))</t>
  </si>
  <si>
    <r>
      <rPr>
        <b/>
        <sz val="11"/>
        <color theme="1"/>
        <rFont val="Calibri"/>
        <family val="2"/>
        <scheme val="minor"/>
      </rPr>
      <t>Walmart</t>
    </r>
    <r>
      <rPr>
        <sz val="11"/>
        <color theme="1"/>
        <rFont val="Calibri"/>
        <family val="2"/>
        <scheme val="minor"/>
      </rPr>
      <t xml:space="preserve"> </t>
    </r>
  </si>
  <si>
    <t>Walmart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</si>
</sst>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252525"/>
      <name val="Arial"/>
      <family val="2"/>
    </font>
    <font>
      <sz val="11"/>
      <color rgb="FF252525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1" fillId="0" borderId="0" xfId="0" applyFont="1"/>
    <xf numFmtId="10" fontId="0" fillId="0" borderId="0" xfId="0" applyNumberFormat="1"/>
  </cellXfs>
  <cellStyles count="1">
    <cellStyle name="Normal" xfId="0" builtinId="0"/>
  </cellStyles>
  <dxfs count="12"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C4:D6" totalsRowShown="0" headerRowDxfId="9" dataDxfId="10">
  <autoFilter ref="C4:D6"/>
  <tableColumns count="2">
    <tableColumn id="1" name="2019" dataDxfId="11"/>
    <tableColumn id="2" name="2020" dataDxfId="8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4" name="Table1115" displayName="Table1115" ref="E3:F4" totalsRowShown="0">
  <autoFilter ref="E3:F4"/>
  <tableColumns count="2">
    <tableColumn id="1" name="2019"/>
    <tableColumn id="2" name="202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5" name="Table111516" displayName="Table111516" ref="E7:F8" totalsRowShown="0">
  <autoFilter ref="E7:F8"/>
  <tableColumns count="2">
    <tableColumn id="1" name="2019"/>
    <tableColumn id="2" name="2020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9" name="Table11151620" displayName="Table11151620" ref="E11:F12" totalsRowShown="0">
  <autoFilter ref="E11:F12"/>
  <tableColumns count="2">
    <tableColumn id="1" name="2019"/>
    <tableColumn id="2" name="2020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le8" displayName="Table8" ref="B2:C4" totalsRowShown="0">
  <autoFilter ref="B2:C4"/>
  <tableColumns count="2">
    <tableColumn id="1" name="2019"/>
    <tableColumn id="2" name="2020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le9" displayName="Table9" ref="B6:C8" totalsRowShown="0">
  <autoFilter ref="B6:C8"/>
  <tableColumns count="2">
    <tableColumn id="1" name="2019"/>
    <tableColumn id="2" name="2020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le10" displayName="Table10" ref="B10:C12" totalsRowShown="0">
  <autoFilter ref="B10:C12"/>
  <tableColumns count="2">
    <tableColumn id="1" name="2019"/>
    <tableColumn id="2" name="2020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6" name="Table11151617" displayName="Table11151617" ref="E3:F4" totalsRowShown="0">
  <autoFilter ref="E3:F4"/>
  <tableColumns count="2">
    <tableColumn id="1" name="2019"/>
    <tableColumn id="2" name="2020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7" name="Table1115161718" displayName="Table1115161718" ref="E7:F8" totalsRowShown="0">
  <autoFilter ref="E7:F8"/>
  <tableColumns count="2">
    <tableColumn id="1" name="2019"/>
    <tableColumn id="2" name="2020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8" name="Table111516171819" displayName="Table111516171819" ref="E11:F12" totalsRowShown="0">
  <autoFilter ref="E11:F12"/>
  <tableColumns count="2">
    <tableColumn id="1" name="2019"/>
    <tableColumn id="2" name="202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C8:D10" totalsRowShown="0" headerRowDxfId="4" dataDxfId="5">
  <autoFilter ref="C8:D10"/>
  <tableColumns count="2">
    <tableColumn id="1" name="2019" dataDxfId="7">
      <calculatedColumnFormula>(1556+632+468)/15014</calculatedColumnFormula>
    </tableColumn>
    <tableColumn id="2" name="2020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C12:D14" totalsRowShown="0" headerRowDxfId="0" dataDxfId="1">
  <autoFilter ref="C12:D14"/>
  <tableColumns count="2">
    <tableColumn id="1" name="2019" dataDxfId="3">
      <calculatedColumnFormula>(1556/15014)</calculatedColumnFormula>
    </tableColumn>
    <tableColumn id="2" name="2020" dataDxf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1" name="Table11" displayName="Table11" ref="G4:H5" totalsRowShown="0">
  <autoFilter ref="G4:H5"/>
  <tableColumns count="2">
    <tableColumn id="1" name="2019"/>
    <tableColumn id="2" name="202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2" name="Table1113" displayName="Table1113" ref="G9:H10" totalsRowShown="0">
  <autoFilter ref="G9:H10"/>
  <tableColumns count="2">
    <tableColumn id="1" name="2019"/>
    <tableColumn id="2" name="202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3" name="Table111314" displayName="Table111314" ref="G13:H14" totalsRowShown="0">
  <autoFilter ref="G13:H14"/>
  <tableColumns count="2">
    <tableColumn id="1" name="2019"/>
    <tableColumn id="2" name="202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5" name="Table5" displayName="Table5" ref="B2:C4" totalsRowShown="0">
  <autoFilter ref="B2:C4"/>
  <tableColumns count="2">
    <tableColumn id="1" name="2019"/>
    <tableColumn id="2" name="202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6" name="Table6" displayName="Table6" ref="B6:C8" totalsRowShown="0">
  <autoFilter ref="B6:C8"/>
  <tableColumns count="2">
    <tableColumn id="1" name="2019"/>
    <tableColumn id="2" name="202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7" name="Table7" displayName="Table7" ref="B10:C12" totalsRowShown="0">
  <autoFilter ref="B10:C12"/>
  <tableColumns count="2">
    <tableColumn id="1" name="2019"/>
    <tableColumn id="2" name="202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table" Target="../tables/table13.xml"/><Relationship Id="rId6" Type="http://schemas.openxmlformats.org/officeDocument/2006/relationships/table" Target="../tables/table18.xml"/><Relationship Id="rId5" Type="http://schemas.openxmlformats.org/officeDocument/2006/relationships/table" Target="../tables/table17.xml"/><Relationship Id="rId4" Type="http://schemas.openxmlformats.org/officeDocument/2006/relationships/table" Target="../tables/table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topLeftCell="C1" workbookViewId="0">
      <selection activeCell="G6" sqref="G6"/>
    </sheetView>
  </sheetViews>
  <sheetFormatPr defaultRowHeight="14.5" x14ac:dyDescent="0.35"/>
  <cols>
    <col min="1" max="1" width="21.26953125" customWidth="1"/>
    <col min="2" max="2" width="9.6328125" customWidth="1"/>
    <col min="3" max="3" width="23.81640625" customWidth="1"/>
    <col min="4" max="4" width="14.7265625" customWidth="1"/>
    <col min="5" max="5" width="10.26953125" customWidth="1"/>
    <col min="7" max="7" width="14.26953125" customWidth="1"/>
    <col min="8" max="8" width="10.26953125" customWidth="1"/>
  </cols>
  <sheetData>
    <row r="1" spans="1:8" x14ac:dyDescent="0.35">
      <c r="A1" s="1" t="s">
        <v>0</v>
      </c>
      <c r="B1" s="1"/>
      <c r="C1" s="1"/>
      <c r="D1" s="1"/>
      <c r="E1" s="1"/>
    </row>
    <row r="3" spans="1:8" x14ac:dyDescent="0.35">
      <c r="A3" s="3">
        <v>2</v>
      </c>
      <c r="B3" s="2" t="s">
        <v>1</v>
      </c>
      <c r="C3" s="2"/>
      <c r="D3" s="2"/>
      <c r="E3" s="2"/>
      <c r="F3" s="2"/>
      <c r="G3" s="6" t="s">
        <v>33</v>
      </c>
    </row>
    <row r="4" spans="1:8" x14ac:dyDescent="0.35">
      <c r="A4" s="3"/>
      <c r="B4" s="3"/>
      <c r="C4" s="3" t="s">
        <v>9</v>
      </c>
      <c r="D4" s="3" t="s">
        <v>8</v>
      </c>
      <c r="E4" s="3"/>
      <c r="G4" t="s">
        <v>9</v>
      </c>
      <c r="H4" t="s">
        <v>8</v>
      </c>
    </row>
    <row r="5" spans="1:8" x14ac:dyDescent="0.35">
      <c r="A5" s="3"/>
      <c r="B5" s="3"/>
      <c r="C5" s="3" t="s">
        <v>10</v>
      </c>
      <c r="D5" s="3" t="s">
        <v>2</v>
      </c>
      <c r="G5">
        <v>0.8</v>
      </c>
      <c r="H5">
        <v>0.79</v>
      </c>
    </row>
    <row r="6" spans="1:8" x14ac:dyDescent="0.35">
      <c r="A6" s="3"/>
      <c r="B6" s="3"/>
      <c r="C6" s="3">
        <f>0.83</f>
        <v>0.83</v>
      </c>
      <c r="D6" s="3">
        <f>0.89</f>
        <v>0.89</v>
      </c>
    </row>
    <row r="7" spans="1:8" x14ac:dyDescent="0.35">
      <c r="A7" s="3"/>
      <c r="B7" s="3" t="s">
        <v>4</v>
      </c>
      <c r="C7" s="2" t="s">
        <v>3</v>
      </c>
      <c r="D7" s="2"/>
      <c r="E7" s="2"/>
      <c r="F7" s="2"/>
      <c r="G7" s="2"/>
    </row>
    <row r="8" spans="1:8" x14ac:dyDescent="0.35">
      <c r="A8" s="3"/>
      <c r="B8" s="3"/>
      <c r="C8" s="3" t="s">
        <v>9</v>
      </c>
      <c r="D8" s="3" t="s">
        <v>8</v>
      </c>
      <c r="E8" s="3"/>
      <c r="F8" s="3"/>
      <c r="G8" s="3" t="s">
        <v>32</v>
      </c>
    </row>
    <row r="9" spans="1:8" x14ac:dyDescent="0.35">
      <c r="A9" s="3"/>
      <c r="B9" s="3"/>
      <c r="C9" s="3" t="s">
        <v>11</v>
      </c>
      <c r="D9" s="3" t="s">
        <v>12</v>
      </c>
      <c r="E9" s="3"/>
      <c r="F9" s="3"/>
      <c r="G9" t="s">
        <v>9</v>
      </c>
      <c r="H9" t="s">
        <v>8</v>
      </c>
    </row>
    <row r="10" spans="1:8" x14ac:dyDescent="0.35">
      <c r="A10" s="3"/>
      <c r="B10" s="3"/>
      <c r="C10" s="3">
        <f>(1556+632+468)/15014</f>
        <v>0.17690155854535766</v>
      </c>
      <c r="D10" s="3">
        <f>(3539/14487)</f>
        <v>0.2442879823289846</v>
      </c>
      <c r="E10" s="3"/>
      <c r="G10">
        <v>0.18</v>
      </c>
      <c r="H10">
        <v>0.2</v>
      </c>
    </row>
    <row r="11" spans="1:8" x14ac:dyDescent="0.35">
      <c r="A11" s="3"/>
      <c r="B11" s="3" t="s">
        <v>5</v>
      </c>
      <c r="C11" s="2" t="s">
        <v>6</v>
      </c>
      <c r="D11" s="2"/>
      <c r="E11" s="2"/>
      <c r="F11" s="2"/>
      <c r="G11" s="2"/>
    </row>
    <row r="12" spans="1:8" x14ac:dyDescent="0.35">
      <c r="A12" s="3"/>
      <c r="B12" s="3"/>
      <c r="C12" s="3" t="s">
        <v>9</v>
      </c>
      <c r="D12" s="3" t="s">
        <v>8</v>
      </c>
      <c r="E12" s="3"/>
      <c r="F12" s="3"/>
      <c r="G12" s="3" t="s">
        <v>32</v>
      </c>
    </row>
    <row r="13" spans="1:8" x14ac:dyDescent="0.35">
      <c r="A13" s="3"/>
      <c r="B13" s="3"/>
      <c r="C13" s="3" t="s">
        <v>7</v>
      </c>
      <c r="D13" s="3" t="s">
        <v>13</v>
      </c>
      <c r="E13" s="3"/>
      <c r="G13" t="s">
        <v>9</v>
      </c>
      <c r="H13" t="s">
        <v>8</v>
      </c>
    </row>
    <row r="14" spans="1:8" x14ac:dyDescent="0.35">
      <c r="A14" s="3"/>
      <c r="B14" s="3"/>
      <c r="C14" s="3">
        <f>(1556/15014)</f>
        <v>0.10363660583455442</v>
      </c>
      <c r="D14" s="3">
        <f>2577/14487</f>
        <v>0.17788361979705944</v>
      </c>
      <c r="E14" s="3"/>
      <c r="G14">
        <v>0.12</v>
      </c>
      <c r="H14">
        <v>0.1</v>
      </c>
    </row>
    <row r="15" spans="1:8" x14ac:dyDescent="0.35">
      <c r="A15" s="3"/>
      <c r="B15" s="3"/>
      <c r="C15" s="3"/>
      <c r="D15" s="3"/>
      <c r="E15" s="3"/>
    </row>
  </sheetData>
  <mergeCells count="4">
    <mergeCell ref="A1:E1"/>
    <mergeCell ref="B3:F3"/>
    <mergeCell ref="C7:G7"/>
    <mergeCell ref="C11:G11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2" workbookViewId="0">
      <selection activeCell="F12" sqref="F12"/>
    </sheetView>
  </sheetViews>
  <sheetFormatPr defaultRowHeight="14.5" x14ac:dyDescent="0.35"/>
  <cols>
    <col min="2" max="2" width="14.453125" customWidth="1"/>
    <col min="3" max="3" width="13.08984375" customWidth="1"/>
  </cols>
  <sheetData>
    <row r="1" spans="1:6" x14ac:dyDescent="0.35">
      <c r="A1" s="1" t="s">
        <v>14</v>
      </c>
      <c r="B1" s="1"/>
      <c r="C1" s="1"/>
      <c r="D1" s="1"/>
      <c r="E1" s="1"/>
      <c r="F1" s="1"/>
    </row>
    <row r="2" spans="1:6" x14ac:dyDescent="0.35">
      <c r="B2" t="s">
        <v>9</v>
      </c>
      <c r="C2" t="s">
        <v>8</v>
      </c>
      <c r="E2" t="s">
        <v>32</v>
      </c>
    </row>
    <row r="3" spans="1:6" x14ac:dyDescent="0.35">
      <c r="B3" t="s">
        <v>15</v>
      </c>
      <c r="C3" t="s">
        <v>16</v>
      </c>
      <c r="E3" t="s">
        <v>9</v>
      </c>
      <c r="F3" t="s">
        <v>8</v>
      </c>
    </row>
    <row r="4" spans="1:6" x14ac:dyDescent="0.35">
      <c r="B4">
        <f>11275/11297</f>
        <v>0.99805258033106137</v>
      </c>
      <c r="C4">
        <f>11499/11833</f>
        <v>0.9717738527845855</v>
      </c>
      <c r="E4">
        <v>0.63</v>
      </c>
      <c r="F4">
        <v>0.59</v>
      </c>
    </row>
    <row r="5" spans="1:6" x14ac:dyDescent="0.35">
      <c r="A5" s="5" t="s">
        <v>17</v>
      </c>
      <c r="B5" s="4"/>
      <c r="C5" s="4"/>
      <c r="D5" s="4"/>
      <c r="E5" s="4"/>
      <c r="F5" s="4"/>
    </row>
    <row r="6" spans="1:6" x14ac:dyDescent="0.35">
      <c r="B6" t="s">
        <v>9</v>
      </c>
      <c r="C6" t="s">
        <v>8</v>
      </c>
      <c r="E6" s="6" t="s">
        <v>33</v>
      </c>
    </row>
    <row r="7" spans="1:6" x14ac:dyDescent="0.35">
      <c r="B7" t="s">
        <v>18</v>
      </c>
      <c r="C7" t="s">
        <v>19</v>
      </c>
      <c r="E7" t="s">
        <v>9</v>
      </c>
      <c r="F7" t="s">
        <v>8</v>
      </c>
    </row>
    <row r="8" spans="1:6" x14ac:dyDescent="0.35">
      <c r="B8">
        <f>11275/22572</f>
        <v>0.49951267056530213</v>
      </c>
      <c r="C8">
        <f>11499/23332</f>
        <v>0.4928424481398937</v>
      </c>
      <c r="E8">
        <v>0.23</v>
      </c>
      <c r="F8">
        <v>0.21</v>
      </c>
    </row>
    <row r="9" spans="1:6" x14ac:dyDescent="0.35">
      <c r="A9" s="1" t="s">
        <v>20</v>
      </c>
      <c r="B9" s="1"/>
      <c r="C9" s="1"/>
      <c r="D9" s="1"/>
      <c r="E9" s="1"/>
    </row>
    <row r="10" spans="1:6" x14ac:dyDescent="0.35">
      <c r="B10" t="s">
        <v>9</v>
      </c>
      <c r="C10" t="s">
        <v>8</v>
      </c>
      <c r="E10" s="6" t="s">
        <v>33</v>
      </c>
    </row>
    <row r="11" spans="1:6" x14ac:dyDescent="0.35">
      <c r="B11" t="s">
        <v>21</v>
      </c>
      <c r="C11" t="s">
        <v>22</v>
      </c>
      <c r="E11" t="s">
        <v>9</v>
      </c>
      <c r="F11" t="s">
        <v>8</v>
      </c>
    </row>
    <row r="12" spans="1:6" x14ac:dyDescent="0.35">
      <c r="B12">
        <f>11275/41290</f>
        <v>0.27306853959796562</v>
      </c>
      <c r="C12">
        <f>11499/42779</f>
        <v>0.26880011220458638</v>
      </c>
      <c r="E12">
        <v>0.28000000000000003</v>
      </c>
      <c r="F12">
        <v>0.27</v>
      </c>
    </row>
  </sheetData>
  <mergeCells count="3">
    <mergeCell ref="A1:F1"/>
    <mergeCell ref="A5:F5"/>
    <mergeCell ref="A9:E9"/>
  </mergeCells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2" workbookViewId="0">
      <selection activeCell="F12" sqref="F12"/>
    </sheetView>
  </sheetViews>
  <sheetFormatPr defaultRowHeight="14.5" x14ac:dyDescent="0.35"/>
  <cols>
    <col min="2" max="2" width="17.7265625" customWidth="1"/>
    <col min="3" max="3" width="18.453125" customWidth="1"/>
  </cols>
  <sheetData>
    <row r="1" spans="1:6" x14ac:dyDescent="0.35">
      <c r="A1" s="1" t="s">
        <v>23</v>
      </c>
      <c r="B1" s="1"/>
      <c r="C1" s="1"/>
      <c r="D1" s="1"/>
      <c r="E1" s="1"/>
      <c r="F1" s="1"/>
    </row>
    <row r="2" spans="1:6" x14ac:dyDescent="0.35">
      <c r="B2" t="s">
        <v>9</v>
      </c>
      <c r="C2" t="s">
        <v>8</v>
      </c>
      <c r="E2" s="6" t="s">
        <v>33</v>
      </c>
    </row>
    <row r="3" spans="1:6" x14ac:dyDescent="0.35">
      <c r="B3" t="s">
        <v>24</v>
      </c>
      <c r="C3" t="s">
        <v>25</v>
      </c>
      <c r="E3" t="s">
        <v>9</v>
      </c>
      <c r="F3" t="s">
        <v>8</v>
      </c>
    </row>
    <row r="4" spans="1:6" x14ac:dyDescent="0.35">
      <c r="B4">
        <f>(100*(21134/74433))</f>
        <v>28.39332016713017</v>
      </c>
      <c r="C4">
        <f>(100*(22266/77130))</f>
        <v>28.868144690781801</v>
      </c>
      <c r="E4" s="7">
        <v>0.251</v>
      </c>
      <c r="F4" s="7">
        <v>0.24690000000000001</v>
      </c>
    </row>
    <row r="5" spans="1:6" x14ac:dyDescent="0.35">
      <c r="A5" s="1" t="s">
        <v>26</v>
      </c>
      <c r="B5" s="1"/>
      <c r="C5" s="1"/>
      <c r="D5" s="1"/>
      <c r="E5" s="1"/>
    </row>
    <row r="6" spans="1:6" x14ac:dyDescent="0.35">
      <c r="B6" t="s">
        <v>9</v>
      </c>
      <c r="C6" t="s">
        <v>8</v>
      </c>
      <c r="E6" s="6" t="s">
        <v>33</v>
      </c>
    </row>
    <row r="7" spans="1:6" x14ac:dyDescent="0.35">
      <c r="B7" t="s">
        <v>27</v>
      </c>
      <c r="C7" t="s">
        <v>28</v>
      </c>
      <c r="E7" t="s">
        <v>9</v>
      </c>
      <c r="F7" t="s">
        <v>8</v>
      </c>
    </row>
    <row r="8" spans="1:6" x14ac:dyDescent="0.35">
      <c r="B8">
        <f>(100*(4110/74433))</f>
        <v>5.5217443875700294</v>
      </c>
      <c r="C8">
        <f>(100*(4658/77130))</f>
        <v>6.0391546739271353</v>
      </c>
      <c r="E8" s="7">
        <v>4.2700000000000002E-2</v>
      </c>
      <c r="F8" s="7">
        <v>3.9300000000000002E-2</v>
      </c>
    </row>
    <row r="9" spans="1:6" x14ac:dyDescent="0.35">
      <c r="A9" s="1" t="s">
        <v>29</v>
      </c>
      <c r="B9" s="1"/>
      <c r="C9" s="1"/>
      <c r="D9" s="1"/>
      <c r="E9" s="1"/>
      <c r="F9" s="1"/>
    </row>
    <row r="10" spans="1:6" x14ac:dyDescent="0.35">
      <c r="B10" t="s">
        <v>9</v>
      </c>
      <c r="C10" t="s">
        <v>8</v>
      </c>
      <c r="E10" s="6" t="s">
        <v>33</v>
      </c>
    </row>
    <row r="11" spans="1:6" x14ac:dyDescent="0.35">
      <c r="B11" t="s">
        <v>30</v>
      </c>
      <c r="C11" t="s">
        <v>31</v>
      </c>
      <c r="E11" t="s">
        <v>9</v>
      </c>
      <c r="F11" t="s">
        <v>8</v>
      </c>
    </row>
    <row r="12" spans="1:6" x14ac:dyDescent="0.35">
      <c r="B12">
        <f>(100*(2937/74433))</f>
        <v>3.9458304784168314</v>
      </c>
      <c r="C12">
        <f>(100*(3281/77130))</f>
        <v>4.2538571243355374</v>
      </c>
      <c r="E12" s="7">
        <v>1.2999999999999999E-2</v>
      </c>
      <c r="F12" s="7">
        <v>2.8400000000000002E-2</v>
      </c>
    </row>
  </sheetData>
  <mergeCells count="3">
    <mergeCell ref="A1:F1"/>
    <mergeCell ref="A5:E5"/>
    <mergeCell ref="A9:F9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Liquidity ratios</vt:lpstr>
      <vt:lpstr>Solvency ratios</vt:lpstr>
      <vt:lpstr>Profitability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2021-04-29T01:31:38Z</dcterms:created>
  <dcterms:modified xsi:type="dcterms:W3CDTF">2021-04-29T08:21:56Z</dcterms:modified>
</cp:coreProperties>
</file>